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A535A1C9-40AF-4614-86F2-1D7BC975382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5-2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0" i="1"/>
  <c r="I9" i="1"/>
  <c r="I8" i="1"/>
  <c r="I7" i="1"/>
  <c r="I6" i="1"/>
  <c r="J17" i="1"/>
  <c r="J16" i="1"/>
  <c r="J15" i="1"/>
  <c r="J14" i="1"/>
  <c r="J13" i="1"/>
  <c r="J12" i="1"/>
  <c r="J10" i="1"/>
  <c r="J9" i="1"/>
  <c r="J8" i="1"/>
  <c r="J7" i="1"/>
  <c r="J6" i="1"/>
  <c r="H17" i="1"/>
  <c r="K17" i="1" s="1"/>
  <c r="H16" i="1"/>
  <c r="K16" i="1" s="1"/>
  <c r="H15" i="1"/>
  <c r="K15" i="1" s="1"/>
  <c r="H14" i="1"/>
  <c r="K14" i="1" s="1"/>
  <c r="F17" i="3"/>
  <c r="E17" i="3"/>
  <c r="H13" i="1"/>
  <c r="K13" i="1" s="1"/>
  <c r="F14" i="3"/>
  <c r="E14" i="3"/>
  <c r="H12" i="1"/>
  <c r="K12" i="1" s="1"/>
  <c r="H11" i="1"/>
  <c r="H10" i="1"/>
  <c r="K10" i="1" s="1"/>
  <c r="F9" i="3"/>
  <c r="E9" i="3"/>
  <c r="F7" i="3"/>
  <c r="E7" i="3"/>
  <c r="H9" i="1"/>
  <c r="K9" i="1" s="1"/>
  <c r="H8" i="1"/>
  <c r="K8" i="1" s="1"/>
  <c r="H7" i="1"/>
  <c r="K7" i="1" s="1"/>
  <c r="H6" i="1"/>
  <c r="K6" i="1" s="1"/>
  <c r="AI7" i="2" l="1"/>
  <c r="AI8" i="2"/>
  <c r="AI9" i="2"/>
  <c r="AI10" i="2"/>
  <c r="AI12" i="2"/>
  <c r="AI13" i="2"/>
  <c r="AI14" i="2"/>
  <c r="AI15" i="2"/>
  <c r="AI16" i="2"/>
  <c r="AI17" i="2"/>
  <c r="AI6" i="2"/>
  <c r="H17" i="2" l="1"/>
  <c r="H15" i="2"/>
</calcChain>
</file>

<file path=xl/sharedStrings.xml><?xml version="1.0" encoding="utf-8"?>
<sst xmlns="http://schemas.openxmlformats.org/spreadsheetml/2006/main" count="88" uniqueCount="48">
  <si>
    <t>Anmeldte straffelovsovertrædelser</t>
  </si>
  <si>
    <t>Voldtægt og lignende</t>
  </si>
  <si>
    <t>.</t>
  </si>
  <si>
    <t>Indbrud</t>
  </si>
  <si>
    <t>Tyveri</t>
  </si>
  <si>
    <t>Brugstyveri af bil og motorcykel</t>
  </si>
  <si>
    <t>Narkokriminalitet</t>
  </si>
  <si>
    <t>Straffelovsovertrædelser i alt</t>
  </si>
  <si>
    <t>Sædelighedsforbrydelser i alt</t>
  </si>
  <si>
    <t>Voldsforbrydelser i alt</t>
  </si>
  <si>
    <t xml:space="preserve"> heraf grov vold</t>
  </si>
  <si>
    <t>Vold mod privatperson</t>
  </si>
  <si>
    <t>Ejendomsforbrydelser i alt</t>
  </si>
  <si>
    <t>Andre forbrydelser i alt</t>
  </si>
  <si>
    <t>2017</t>
  </si>
  <si>
    <t>1) §244-246. Dvs. voldsforbrydelser med fysiske skader fra simpel vold</t>
  </si>
  <si>
    <t>2018</t>
  </si>
  <si>
    <t>Straffelov i alt</t>
  </si>
  <si>
    <t>Seksualforbrydelser i alt</t>
  </si>
  <si>
    <t>Voldtægt mv.</t>
  </si>
  <si>
    <t>Simpel vold</t>
  </si>
  <si>
    <t>Alvorligere vold</t>
  </si>
  <si>
    <t>Særlig alvorlig vold</t>
  </si>
  <si>
    <t>Vold mod sagesløs</t>
  </si>
  <si>
    <t>Forsætlig legemskrænkelse i øvrigt</t>
  </si>
  <si>
    <t>Forsætlig legemsbeskadigelse</t>
  </si>
  <si>
    <t>Indbrud i forretning, virksomhed mv.</t>
  </si>
  <si>
    <t>Indbrud i beboelser</t>
  </si>
  <si>
    <t>Indbrud i ubeboede bebyggelser</t>
  </si>
  <si>
    <t>Tyveri fra bil, båd mv.</t>
  </si>
  <si>
    <t>Butikstyverier mv.</t>
  </si>
  <si>
    <t>Andre tyverier</t>
  </si>
  <si>
    <t>Tyveri/brugstyveri af køretøj</t>
  </si>
  <si>
    <t>Tyveri/brugstyveri af knallert</t>
  </si>
  <si>
    <t>Tyveri/brugstyveri af cykel</t>
  </si>
  <si>
    <t>Tyveri/brugstyveri af andet</t>
  </si>
  <si>
    <t>Andre straffelovsforbrydelser i alt</t>
  </si>
  <si>
    <t>Salg af narkotika mv.</t>
  </si>
  <si>
    <t>Smugling mv. af narkotika</t>
  </si>
  <si>
    <t>Indeks 1980=100</t>
  </si>
  <si>
    <t xml:space="preserve">   Indeks 1980=100</t>
  </si>
  <si>
    <t>til særlig alvorlig vold med døden til følge. Uagtsom legemsbeskadigelse o.l. og drab er ikke med her.</t>
  </si>
  <si>
    <t>alvorlig vold og særlig alvorlig vold med døden til følge.</t>
  </si>
  <si>
    <t>Kilde: Kriminalitet (diverse årgange) samt Nyt nr. 97:2015 (Kriminalitet 2014), Statistikbanken Straf 20.</t>
  </si>
  <si>
    <r>
      <t>Vold mod privatperson</t>
    </r>
    <r>
      <rPr>
        <vertAlign val="superscript"/>
        <sz val="10"/>
        <rFont val="Arial"/>
        <family val="2"/>
      </rPr>
      <t>1</t>
    </r>
  </si>
  <si>
    <r>
      <t xml:space="preserve"> heraf grov vold</t>
    </r>
    <r>
      <rPr>
        <vertAlign val="superscript"/>
        <sz val="10"/>
        <rFont val="Arial"/>
        <family val="2"/>
      </rPr>
      <t>2</t>
    </r>
  </si>
  <si>
    <t>2) Dækker straffelovens §245 og §246 om alvorligere vold, skadesforvoldelse, særlig</t>
  </si>
  <si>
    <t>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</si>
</sst>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Courie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" fontId="1" fillId="0" borderId="0" xfId="0" quotePrefix="1" applyNumberFormat="1" applyFont="1"/>
    <xf numFmtId="0" fontId="3" fillId="0" borderId="0" xfId="0" applyFont="1"/>
    <xf numFmtId="0" fontId="1" fillId="0" borderId="0" xfId="0" quotePrefix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26"/>
  <sheetViews>
    <sheetView tabSelected="1" zoomScale="90" workbookViewId="0"/>
  </sheetViews>
  <sheetFormatPr defaultRowHeight="12.75" x14ac:dyDescent="0.2"/>
  <cols>
    <col min="1" max="1" width="50.125" style="1" customWidth="1"/>
    <col min="2" max="8" width="10.625" style="1" customWidth="1"/>
    <col min="9" max="13" width="9.625" style="1" customWidth="1"/>
    <col min="14" max="16384" width="9" style="1"/>
  </cols>
  <sheetData>
    <row r="1" spans="1:14" x14ac:dyDescent="0.2">
      <c r="A1" s="11" t="s">
        <v>47</v>
      </c>
      <c r="B1" s="2"/>
    </row>
    <row r="2" spans="1:14" x14ac:dyDescent="0.2">
      <c r="A2" s="1" t="s">
        <v>0</v>
      </c>
      <c r="B2" s="2"/>
    </row>
    <row r="3" spans="1:14" x14ac:dyDescent="0.2">
      <c r="B3" s="2"/>
    </row>
    <row r="4" spans="1:14" x14ac:dyDescent="0.2">
      <c r="B4" s="2"/>
      <c r="I4" s="1" t="s">
        <v>40</v>
      </c>
    </row>
    <row r="5" spans="1:14" x14ac:dyDescent="0.2">
      <c r="B5" s="3">
        <v>1980</v>
      </c>
      <c r="C5" s="3">
        <v>1990</v>
      </c>
      <c r="D5" s="3">
        <v>2000</v>
      </c>
      <c r="E5" s="3">
        <v>2010</v>
      </c>
      <c r="F5" s="3">
        <v>2013</v>
      </c>
      <c r="G5" s="3">
        <v>2017</v>
      </c>
      <c r="H5" s="3">
        <v>2018</v>
      </c>
      <c r="I5" s="3">
        <v>1990</v>
      </c>
      <c r="J5" s="4">
        <v>2000</v>
      </c>
      <c r="K5" s="1">
        <v>2018</v>
      </c>
      <c r="N5" s="3"/>
    </row>
    <row r="6" spans="1:14" s="10" customFormat="1" x14ac:dyDescent="0.2">
      <c r="A6" s="10" t="s">
        <v>7</v>
      </c>
      <c r="B6" s="12">
        <v>408177</v>
      </c>
      <c r="C6" s="12">
        <v>527421</v>
      </c>
      <c r="D6" s="12">
        <v>504235</v>
      </c>
      <c r="E6" s="13">
        <v>471088</v>
      </c>
      <c r="F6" s="13">
        <v>429293</v>
      </c>
      <c r="G6" s="13">
        <v>393437</v>
      </c>
      <c r="H6" s="13">
        <f>+'Ark3'!C3</f>
        <v>363542</v>
      </c>
      <c r="I6" s="14">
        <f>+C6/$B6*100</f>
        <v>129.21379695573242</v>
      </c>
      <c r="J6" s="14">
        <f>+D6/$B6*100</f>
        <v>123.53341810048093</v>
      </c>
      <c r="K6" s="14">
        <f>+H6/$B6*100</f>
        <v>89.064792969716564</v>
      </c>
      <c r="N6" s="15"/>
    </row>
    <row r="7" spans="1:14" s="10" customFormat="1" x14ac:dyDescent="0.2">
      <c r="A7" s="10" t="s">
        <v>8</v>
      </c>
      <c r="B7" s="12">
        <v>2220</v>
      </c>
      <c r="C7" s="12">
        <v>2521</v>
      </c>
      <c r="D7" s="12">
        <v>2800</v>
      </c>
      <c r="E7" s="13">
        <v>2642</v>
      </c>
      <c r="F7" s="13">
        <v>2532</v>
      </c>
      <c r="G7" s="13">
        <v>6869</v>
      </c>
      <c r="H7" s="13">
        <f>+'Ark3'!C4</f>
        <v>7256</v>
      </c>
      <c r="I7" s="14">
        <f t="shared" ref="I7:I17" si="0">+C7/$B7*100</f>
        <v>113.55855855855856</v>
      </c>
      <c r="J7" s="14">
        <f>+D7/$B7*100</f>
        <v>126.12612612612612</v>
      </c>
      <c r="K7" s="14">
        <f t="shared" ref="K7:K17" si="1">+H7/$B7*100</f>
        <v>326.84684684684686</v>
      </c>
      <c r="N7" s="15"/>
    </row>
    <row r="8" spans="1:14" x14ac:dyDescent="0.2">
      <c r="A8" s="1" t="s">
        <v>1</v>
      </c>
      <c r="B8" s="16">
        <v>422</v>
      </c>
      <c r="C8" s="16">
        <v>486</v>
      </c>
      <c r="D8" s="16">
        <v>497</v>
      </c>
      <c r="E8" s="17">
        <v>429</v>
      </c>
      <c r="F8" s="17">
        <v>367</v>
      </c>
      <c r="G8" s="17">
        <v>944</v>
      </c>
      <c r="H8" s="17">
        <f>+'Ark3'!C5</f>
        <v>1079</v>
      </c>
      <c r="I8" s="4">
        <f t="shared" si="0"/>
        <v>115.16587677725119</v>
      </c>
      <c r="J8" s="4">
        <f>+D8/$B8*100</f>
        <v>117.77251184834124</v>
      </c>
      <c r="K8" s="4">
        <f t="shared" si="1"/>
        <v>255.68720379146922</v>
      </c>
      <c r="N8" s="5"/>
    </row>
    <row r="9" spans="1:14" x14ac:dyDescent="0.2">
      <c r="A9" s="1" t="s">
        <v>9</v>
      </c>
      <c r="B9" s="16">
        <v>7226</v>
      </c>
      <c r="C9" s="16">
        <v>10651</v>
      </c>
      <c r="D9" s="16">
        <v>15161</v>
      </c>
      <c r="E9" s="17">
        <v>18131</v>
      </c>
      <c r="F9" s="17">
        <v>16710</v>
      </c>
      <c r="G9" s="17">
        <v>27026</v>
      </c>
      <c r="H9" s="17">
        <f>+'Ark3'!C6</f>
        <v>27856</v>
      </c>
      <c r="I9" s="4">
        <f t="shared" si="0"/>
        <v>147.39828397453641</v>
      </c>
      <c r="J9" s="4">
        <f>+D9/$B9*100</f>
        <v>209.81179075560473</v>
      </c>
      <c r="K9" s="4">
        <f t="shared" si="1"/>
        <v>385.49681704954332</v>
      </c>
      <c r="N9" s="5"/>
    </row>
    <row r="10" spans="1:14" ht="14.25" x14ac:dyDescent="0.2">
      <c r="A10" s="1" t="s">
        <v>44</v>
      </c>
      <c r="B10" s="16">
        <v>4854</v>
      </c>
      <c r="C10" s="16">
        <v>7698</v>
      </c>
      <c r="D10" s="16">
        <v>9796</v>
      </c>
      <c r="E10" s="17">
        <v>10696</v>
      </c>
      <c r="F10" s="17">
        <v>9404</v>
      </c>
      <c r="G10" s="17">
        <v>12158</v>
      </c>
      <c r="H10" s="17">
        <f>+'Ark3'!F7</f>
        <v>12885</v>
      </c>
      <c r="I10" s="4">
        <f t="shared" si="0"/>
        <v>158.59085290482076</v>
      </c>
      <c r="J10" s="4">
        <f>+D10/$B10*100</f>
        <v>201.81293778327154</v>
      </c>
      <c r="K10" s="4">
        <f t="shared" si="1"/>
        <v>265.45117428924596</v>
      </c>
      <c r="N10" s="5"/>
    </row>
    <row r="11" spans="1:14" ht="14.25" x14ac:dyDescent="0.2">
      <c r="A11" s="1" t="s">
        <v>45</v>
      </c>
      <c r="B11" s="16" t="s">
        <v>2</v>
      </c>
      <c r="C11" s="16">
        <v>900</v>
      </c>
      <c r="D11" s="16">
        <v>1262</v>
      </c>
      <c r="E11" s="17">
        <v>1756</v>
      </c>
      <c r="F11" s="17">
        <v>1506</v>
      </c>
      <c r="G11" s="17">
        <v>1911</v>
      </c>
      <c r="H11" s="17">
        <f>+'Ark3'!F9</f>
        <v>1861</v>
      </c>
      <c r="I11" s="4"/>
      <c r="J11" s="4"/>
      <c r="K11" s="4"/>
      <c r="N11" s="4"/>
    </row>
    <row r="12" spans="1:14" s="10" customFormat="1" x14ac:dyDescent="0.2">
      <c r="A12" s="10" t="s">
        <v>12</v>
      </c>
      <c r="B12" s="12">
        <v>391951</v>
      </c>
      <c r="C12" s="12">
        <v>507763</v>
      </c>
      <c r="D12" s="12">
        <v>479190</v>
      </c>
      <c r="E12" s="13">
        <v>442678</v>
      </c>
      <c r="F12" s="13">
        <v>401516</v>
      </c>
      <c r="G12" s="13">
        <v>350377</v>
      </c>
      <c r="H12" s="13">
        <f>+'Ark3'!C13</f>
        <v>318130</v>
      </c>
      <c r="I12" s="14">
        <f t="shared" si="0"/>
        <v>129.5475709973951</v>
      </c>
      <c r="J12" s="14">
        <f t="shared" ref="J12:J17" si="2">+D12/$B12*100</f>
        <v>122.25762914241831</v>
      </c>
      <c r="K12" s="14">
        <f t="shared" si="1"/>
        <v>81.165757964643532</v>
      </c>
      <c r="N12" s="15"/>
    </row>
    <row r="13" spans="1:14" x14ac:dyDescent="0.2">
      <c r="A13" s="1" t="s">
        <v>3</v>
      </c>
      <c r="B13" s="16">
        <v>95238</v>
      </c>
      <c r="C13" s="16">
        <v>122371</v>
      </c>
      <c r="D13" s="16">
        <v>99568</v>
      </c>
      <c r="E13" s="17">
        <v>96683</v>
      </c>
      <c r="F13" s="17">
        <v>78955</v>
      </c>
      <c r="G13" s="17">
        <v>54922</v>
      </c>
      <c r="H13" s="17">
        <f>+'Ark3'!F14</f>
        <v>54868</v>
      </c>
      <c r="I13" s="4">
        <f t="shared" si="0"/>
        <v>128.48967848967848</v>
      </c>
      <c r="J13" s="4">
        <f t="shared" si="2"/>
        <v>104.54650454650454</v>
      </c>
      <c r="K13" s="4">
        <f t="shared" si="1"/>
        <v>57.61145761145761</v>
      </c>
      <c r="N13" s="5"/>
    </row>
    <row r="14" spans="1:14" x14ac:dyDescent="0.2">
      <c r="A14" s="1" t="s">
        <v>4</v>
      </c>
      <c r="B14" s="16">
        <v>108670</v>
      </c>
      <c r="C14" s="16">
        <v>168115</v>
      </c>
      <c r="D14" s="16">
        <v>193893</v>
      </c>
      <c r="E14" s="17">
        <v>189848</v>
      </c>
      <c r="F14" s="17">
        <v>186860</v>
      </c>
      <c r="G14" s="17">
        <v>143612</v>
      </c>
      <c r="H14" s="17">
        <f>+'Ark3'!F17</f>
        <v>117058</v>
      </c>
      <c r="I14" s="4">
        <f t="shared" si="0"/>
        <v>154.70230974509985</v>
      </c>
      <c r="J14" s="4">
        <f t="shared" si="2"/>
        <v>178.42366798564461</v>
      </c>
      <c r="K14" s="4">
        <f t="shared" si="1"/>
        <v>107.71878163246527</v>
      </c>
      <c r="N14" s="5"/>
    </row>
    <row r="15" spans="1:14" x14ac:dyDescent="0.2">
      <c r="A15" s="1" t="s">
        <v>5</v>
      </c>
      <c r="B15" s="16">
        <v>22384</v>
      </c>
      <c r="C15" s="16">
        <v>30721</v>
      </c>
      <c r="D15" s="16">
        <v>33730</v>
      </c>
      <c r="E15" s="17">
        <v>17102</v>
      </c>
      <c r="F15" s="17">
        <v>9999</v>
      </c>
      <c r="G15" s="17">
        <v>8575</v>
      </c>
      <c r="H15" s="17">
        <f>+'Ark3'!C20</f>
        <v>7585</v>
      </c>
      <c r="I15" s="4">
        <f t="shared" si="0"/>
        <v>137.24535382416013</v>
      </c>
      <c r="J15" s="4">
        <f t="shared" si="2"/>
        <v>150.68799142244461</v>
      </c>
      <c r="K15" s="4">
        <f t="shared" si="1"/>
        <v>33.885811293781273</v>
      </c>
      <c r="N15" s="5"/>
    </row>
    <row r="16" spans="1:14" s="10" customFormat="1" x14ac:dyDescent="0.2">
      <c r="A16" s="10" t="s">
        <v>13</v>
      </c>
      <c r="B16" s="12">
        <v>6780</v>
      </c>
      <c r="C16" s="12">
        <v>6486</v>
      </c>
      <c r="D16" s="12">
        <v>7084</v>
      </c>
      <c r="E16" s="13">
        <v>7637</v>
      </c>
      <c r="F16" s="13">
        <v>8535</v>
      </c>
      <c r="G16" s="13">
        <v>9165</v>
      </c>
      <c r="H16" s="13">
        <f>+'Ark3'!C24</f>
        <v>10300</v>
      </c>
      <c r="I16" s="14">
        <f t="shared" si="0"/>
        <v>95.663716814159301</v>
      </c>
      <c r="J16" s="14">
        <f t="shared" si="2"/>
        <v>104.48377581120944</v>
      </c>
      <c r="K16" s="14">
        <f t="shared" si="1"/>
        <v>151.91740412979351</v>
      </c>
      <c r="N16" s="15"/>
    </row>
    <row r="17" spans="1:14" x14ac:dyDescent="0.2">
      <c r="A17" s="1" t="s">
        <v>6</v>
      </c>
      <c r="B17" s="16">
        <v>1275</v>
      </c>
      <c r="C17" s="16">
        <v>1125</v>
      </c>
      <c r="D17" s="16">
        <v>904</v>
      </c>
      <c r="E17" s="17">
        <v>1087</v>
      </c>
      <c r="F17" s="17">
        <v>1178</v>
      </c>
      <c r="G17" s="17">
        <v>978</v>
      </c>
      <c r="H17" s="17">
        <f>+'Ark3'!C25+'Ark3'!C26</f>
        <v>1424</v>
      </c>
      <c r="I17" s="4">
        <f t="shared" si="0"/>
        <v>88.235294117647058</v>
      </c>
      <c r="J17" s="4">
        <f t="shared" si="2"/>
        <v>70.901960784313729</v>
      </c>
      <c r="K17" s="4">
        <f t="shared" si="1"/>
        <v>111.68627450980392</v>
      </c>
      <c r="N17" s="5"/>
    </row>
    <row r="18" spans="1:14" x14ac:dyDescent="0.2">
      <c r="A18" s="1" t="s">
        <v>15</v>
      </c>
    </row>
    <row r="19" spans="1:14" x14ac:dyDescent="0.2">
      <c r="A19" s="1" t="s">
        <v>41</v>
      </c>
    </row>
    <row r="20" spans="1:14" x14ac:dyDescent="0.2">
      <c r="A20" s="1" t="s">
        <v>46</v>
      </c>
    </row>
    <row r="21" spans="1:14" x14ac:dyDescent="0.2">
      <c r="A21" s="1" t="s">
        <v>42</v>
      </c>
    </row>
    <row r="22" spans="1:14" x14ac:dyDescent="0.2">
      <c r="A22" s="1" t="s">
        <v>43</v>
      </c>
    </row>
    <row r="26" spans="1:14" x14ac:dyDescent="0.2">
      <c r="G26" s="6"/>
      <c r="H26" s="6"/>
    </row>
  </sheetData>
  <phoneticPr fontId="0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M22"/>
  <sheetViews>
    <sheetView workbookViewId="0">
      <selection activeCell="A2" sqref="A2"/>
    </sheetView>
  </sheetViews>
  <sheetFormatPr defaultRowHeight="12.75" x14ac:dyDescent="0.2"/>
  <cols>
    <col min="1" max="1" width="30.25" style="1" customWidth="1"/>
    <col min="2" max="16384" width="9" style="1"/>
  </cols>
  <sheetData>
    <row r="1" spans="1:39" x14ac:dyDescent="0.2">
      <c r="A1" s="9">
        <v>43501</v>
      </c>
    </row>
    <row r="2" spans="1:39" x14ac:dyDescent="0.2">
      <c r="A2" s="1" t="s">
        <v>0</v>
      </c>
      <c r="B2" s="2"/>
      <c r="C2" s="2"/>
    </row>
    <row r="3" spans="1:39" x14ac:dyDescent="0.2">
      <c r="B3" s="2"/>
      <c r="C3" s="2"/>
    </row>
    <row r="4" spans="1:39" x14ac:dyDescent="0.2">
      <c r="B4" s="2"/>
      <c r="C4" s="2"/>
      <c r="X4" s="1" t="s">
        <v>39</v>
      </c>
    </row>
    <row r="5" spans="1:39" x14ac:dyDescent="0.2">
      <c r="B5" s="3">
        <v>1980</v>
      </c>
      <c r="C5" s="1">
        <v>1985</v>
      </c>
      <c r="D5" s="3">
        <v>1990</v>
      </c>
      <c r="E5" s="3">
        <v>1995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1">
        <v>2009</v>
      </c>
      <c r="P5" s="1">
        <v>2010</v>
      </c>
      <c r="Q5" s="1">
        <v>2011</v>
      </c>
      <c r="R5" s="1">
        <v>2012</v>
      </c>
      <c r="S5" s="1">
        <v>2013</v>
      </c>
      <c r="T5" s="1">
        <v>2014</v>
      </c>
      <c r="U5" s="3">
        <v>2016</v>
      </c>
      <c r="V5" s="1">
        <v>2017</v>
      </c>
      <c r="W5" s="3">
        <v>2018</v>
      </c>
      <c r="X5" s="3">
        <v>2004</v>
      </c>
      <c r="Y5" s="3">
        <v>2005</v>
      </c>
      <c r="Z5" s="3">
        <v>2006</v>
      </c>
      <c r="AA5" s="3">
        <v>2007</v>
      </c>
      <c r="AB5" s="3">
        <v>2008</v>
      </c>
      <c r="AC5" s="3">
        <v>2009</v>
      </c>
      <c r="AD5" s="3">
        <v>2010</v>
      </c>
      <c r="AE5" s="3">
        <v>2011</v>
      </c>
      <c r="AF5" s="3">
        <v>2012</v>
      </c>
      <c r="AG5" s="3">
        <v>2013</v>
      </c>
      <c r="AH5" s="3">
        <v>2014</v>
      </c>
      <c r="AI5" s="3">
        <v>2016</v>
      </c>
      <c r="AJ5" s="3">
        <v>2017</v>
      </c>
      <c r="AK5" s="1">
        <v>2018</v>
      </c>
      <c r="AL5" s="3"/>
    </row>
    <row r="6" spans="1:39" x14ac:dyDescent="0.2">
      <c r="A6" s="1" t="s">
        <v>7</v>
      </c>
      <c r="B6" s="3">
        <v>408177</v>
      </c>
      <c r="C6" s="3">
        <v>477259</v>
      </c>
      <c r="D6" s="3">
        <v>527421</v>
      </c>
      <c r="E6" s="3">
        <v>538963</v>
      </c>
      <c r="F6" s="3">
        <v>504235</v>
      </c>
      <c r="G6" s="3">
        <v>473290</v>
      </c>
      <c r="H6" s="3">
        <v>491511</v>
      </c>
      <c r="I6" s="3">
        <v>486174</v>
      </c>
      <c r="J6" s="3">
        <v>474419</v>
      </c>
      <c r="K6" s="3">
        <v>432704</v>
      </c>
      <c r="L6" s="3">
        <v>425093</v>
      </c>
      <c r="M6" s="3">
        <v>445271</v>
      </c>
      <c r="N6" s="3">
        <v>476953</v>
      </c>
      <c r="O6" s="1">
        <v>491792</v>
      </c>
      <c r="P6" s="3">
        <v>471088</v>
      </c>
      <c r="Q6" s="1">
        <v>466765</v>
      </c>
      <c r="R6" s="1">
        <v>440772</v>
      </c>
      <c r="S6" s="1">
        <v>429293</v>
      </c>
      <c r="T6" s="1">
        <v>406163</v>
      </c>
      <c r="U6" s="5">
        <v>401407</v>
      </c>
      <c r="V6" s="1">
        <v>393437</v>
      </c>
      <c r="W6" s="1">
        <v>363542</v>
      </c>
      <c r="X6" s="5">
        <v>116.22874390276768</v>
      </c>
      <c r="Y6" s="5">
        <v>106.00891280008427</v>
      </c>
      <c r="Z6" s="5">
        <v>104.14428054495966</v>
      </c>
      <c r="AA6" s="5">
        <v>109.08772419808074</v>
      </c>
      <c r="AB6" s="5">
        <v>116.84955301254112</v>
      </c>
      <c r="AC6" s="5">
        <v>120.48498568023186</v>
      </c>
      <c r="AD6" s="5">
        <v>115.41267636344037</v>
      </c>
      <c r="AE6" s="5">
        <v>114.35357700213387</v>
      </c>
      <c r="AF6" s="5">
        <v>107.98550628771342</v>
      </c>
      <c r="AG6" s="5">
        <v>105.17324592027478</v>
      </c>
      <c r="AH6" s="5">
        <v>99.506586603360802</v>
      </c>
      <c r="AI6" s="5">
        <f>+U6/B6*100</f>
        <v>98.341405811694443</v>
      </c>
      <c r="AJ6" s="5">
        <v>96.388821516155986</v>
      </c>
      <c r="AK6" s="4">
        <v>89.064792969716564</v>
      </c>
      <c r="AL6" s="5"/>
      <c r="AM6" s="1" t="s">
        <v>7</v>
      </c>
    </row>
    <row r="7" spans="1:39" x14ac:dyDescent="0.2">
      <c r="A7" s="1" t="s">
        <v>8</v>
      </c>
      <c r="B7" s="3">
        <v>2220</v>
      </c>
      <c r="C7" s="3">
        <v>2489</v>
      </c>
      <c r="D7" s="3">
        <v>2521</v>
      </c>
      <c r="E7" s="3">
        <v>2779</v>
      </c>
      <c r="F7" s="3">
        <v>2800</v>
      </c>
      <c r="G7" s="3">
        <v>2738</v>
      </c>
      <c r="H7" s="3">
        <v>2919</v>
      </c>
      <c r="I7" s="3">
        <v>2758</v>
      </c>
      <c r="J7" s="3">
        <v>3095</v>
      </c>
      <c r="K7" s="3">
        <v>2799</v>
      </c>
      <c r="L7" s="3">
        <v>2652</v>
      </c>
      <c r="M7" s="3">
        <v>2602</v>
      </c>
      <c r="N7" s="3">
        <v>2477</v>
      </c>
      <c r="O7" s="1">
        <v>2231</v>
      </c>
      <c r="P7" s="3">
        <v>2642</v>
      </c>
      <c r="Q7" s="1">
        <v>2606</v>
      </c>
      <c r="R7" s="1">
        <v>2616</v>
      </c>
      <c r="S7" s="1">
        <v>2532</v>
      </c>
      <c r="T7" s="1">
        <v>2640</v>
      </c>
      <c r="U7" s="5">
        <v>4425</v>
      </c>
      <c r="V7" s="1">
        <v>6869</v>
      </c>
      <c r="W7" s="1">
        <v>7256</v>
      </c>
      <c r="X7" s="5">
        <v>139.41441441441441</v>
      </c>
      <c r="Y7" s="5">
        <v>126.08108108108108</v>
      </c>
      <c r="Z7" s="5">
        <v>119.45945945945945</v>
      </c>
      <c r="AA7" s="5">
        <v>117.2072072072072</v>
      </c>
      <c r="AB7" s="5">
        <v>111.57657657657657</v>
      </c>
      <c r="AC7" s="5">
        <v>100.49549549549549</v>
      </c>
      <c r="AD7" s="5">
        <v>119.00900900900901</v>
      </c>
      <c r="AE7" s="5">
        <v>117.38738738738739</v>
      </c>
      <c r="AF7" s="5">
        <v>117.83783783783784</v>
      </c>
      <c r="AG7" s="5">
        <v>114.05405405405405</v>
      </c>
      <c r="AH7" s="5">
        <v>118.91891891891892</v>
      </c>
      <c r="AI7" s="5">
        <f t="shared" ref="AI7:AI17" si="0">+U7/B7*100</f>
        <v>199.32432432432432</v>
      </c>
      <c r="AJ7" s="5">
        <v>309.41441441441441</v>
      </c>
      <c r="AK7" s="4">
        <v>326.84684684684686</v>
      </c>
      <c r="AL7" s="5"/>
      <c r="AM7" s="1" t="s">
        <v>8</v>
      </c>
    </row>
    <row r="8" spans="1:39" x14ac:dyDescent="0.2">
      <c r="A8" s="1" t="s">
        <v>1</v>
      </c>
      <c r="B8" s="3">
        <v>422</v>
      </c>
      <c r="C8" s="3">
        <v>541</v>
      </c>
      <c r="D8" s="3">
        <v>486</v>
      </c>
      <c r="E8" s="3">
        <v>440</v>
      </c>
      <c r="F8" s="3">
        <v>497</v>
      </c>
      <c r="G8" s="3">
        <v>493</v>
      </c>
      <c r="H8" s="3">
        <v>500</v>
      </c>
      <c r="I8" s="3">
        <v>472</v>
      </c>
      <c r="J8" s="3">
        <v>562</v>
      </c>
      <c r="K8" s="3">
        <v>475</v>
      </c>
      <c r="L8" s="3">
        <v>527</v>
      </c>
      <c r="M8" s="3">
        <v>566</v>
      </c>
      <c r="N8" s="3">
        <v>475</v>
      </c>
      <c r="O8" s="1">
        <v>431</v>
      </c>
      <c r="P8" s="3">
        <v>429</v>
      </c>
      <c r="Q8" s="1">
        <v>410</v>
      </c>
      <c r="R8" s="1">
        <v>389</v>
      </c>
      <c r="S8" s="1">
        <v>367</v>
      </c>
      <c r="T8" s="1">
        <v>382</v>
      </c>
      <c r="U8" s="5">
        <v>791</v>
      </c>
      <c r="V8" s="1">
        <v>944</v>
      </c>
      <c r="W8" s="1">
        <v>1079</v>
      </c>
      <c r="X8" s="5">
        <v>133.17535545023696</v>
      </c>
      <c r="Y8" s="5">
        <v>112.55924170616113</v>
      </c>
      <c r="Z8" s="5">
        <v>124.88151658767772</v>
      </c>
      <c r="AA8" s="5">
        <v>134.12322274881515</v>
      </c>
      <c r="AB8" s="5">
        <v>112.55924170616113</v>
      </c>
      <c r="AC8" s="5">
        <v>102.13270142180095</v>
      </c>
      <c r="AD8" s="5">
        <v>101.65876777251185</v>
      </c>
      <c r="AE8" s="5">
        <v>97.156398104265406</v>
      </c>
      <c r="AF8" s="5">
        <v>92.180094786729853</v>
      </c>
      <c r="AG8" s="5">
        <v>86.96682464454976</v>
      </c>
      <c r="AH8" s="5">
        <v>90.521327014218016</v>
      </c>
      <c r="AI8" s="5">
        <f t="shared" si="0"/>
        <v>187.44075829383885</v>
      </c>
      <c r="AJ8" s="5">
        <v>223.69668246445497</v>
      </c>
      <c r="AK8" s="4">
        <v>255.68720379146922</v>
      </c>
      <c r="AL8" s="5"/>
      <c r="AM8" s="1" t="s">
        <v>1</v>
      </c>
    </row>
    <row r="9" spans="1:39" x14ac:dyDescent="0.2">
      <c r="A9" s="1" t="s">
        <v>9</v>
      </c>
      <c r="B9" s="4">
        <v>7226</v>
      </c>
      <c r="C9" s="5">
        <v>8701</v>
      </c>
      <c r="D9" s="4">
        <v>10651</v>
      </c>
      <c r="E9" s="4">
        <v>13357</v>
      </c>
      <c r="F9" s="4">
        <v>15161</v>
      </c>
      <c r="G9" s="4">
        <v>15781</v>
      </c>
      <c r="H9" s="4">
        <v>16825</v>
      </c>
      <c r="I9" s="4">
        <v>17706</v>
      </c>
      <c r="J9" s="4">
        <v>18059</v>
      </c>
      <c r="K9" s="4">
        <v>18777</v>
      </c>
      <c r="L9" s="4">
        <v>19557</v>
      </c>
      <c r="M9" s="4">
        <v>19419</v>
      </c>
      <c r="N9" s="4">
        <v>18486</v>
      </c>
      <c r="O9" s="1">
        <v>17968</v>
      </c>
      <c r="P9" s="3">
        <v>18131</v>
      </c>
      <c r="Q9" s="1">
        <v>17834</v>
      </c>
      <c r="R9" s="1">
        <v>16876</v>
      </c>
      <c r="S9" s="1">
        <v>16710</v>
      </c>
      <c r="T9" s="1">
        <v>17086</v>
      </c>
      <c r="U9" s="5">
        <v>22454</v>
      </c>
      <c r="V9" s="1">
        <v>27026</v>
      </c>
      <c r="W9" s="1">
        <v>27856</v>
      </c>
      <c r="X9" s="5">
        <v>249.91696650982564</v>
      </c>
      <c r="Y9" s="5">
        <v>259.85330750069193</v>
      </c>
      <c r="Z9" s="5">
        <v>270.6476612233601</v>
      </c>
      <c r="AA9" s="5">
        <v>268.73789094934955</v>
      </c>
      <c r="AB9" s="5">
        <v>255.82618322723499</v>
      </c>
      <c r="AC9" s="5">
        <v>248.65762524218101</v>
      </c>
      <c r="AD9" s="5">
        <v>250.91336839191808</v>
      </c>
      <c r="AE9" s="5">
        <v>246.80321062828673</v>
      </c>
      <c r="AF9" s="5">
        <v>233.5455300304456</v>
      </c>
      <c r="AG9" s="5">
        <v>231.24827013562137</v>
      </c>
      <c r="AH9" s="5">
        <v>236.45170218654857</v>
      </c>
      <c r="AI9" s="5">
        <f t="shared" si="0"/>
        <v>310.7389980625519</v>
      </c>
      <c r="AJ9" s="5">
        <v>374.01051757542211</v>
      </c>
      <c r="AK9" s="4">
        <v>385.49681704954332</v>
      </c>
      <c r="AL9" s="5"/>
      <c r="AM9" s="1" t="s">
        <v>9</v>
      </c>
    </row>
    <row r="10" spans="1:39" x14ac:dyDescent="0.2">
      <c r="A10" s="1" t="s">
        <v>11</v>
      </c>
      <c r="B10" s="4">
        <v>4854</v>
      </c>
      <c r="C10" s="5">
        <v>5865</v>
      </c>
      <c r="D10" s="4">
        <v>7698</v>
      </c>
      <c r="E10" s="4">
        <v>8622</v>
      </c>
      <c r="F10" s="4">
        <v>9796</v>
      </c>
      <c r="G10" s="4">
        <v>10080</v>
      </c>
      <c r="H10" s="4">
        <v>10332</v>
      </c>
      <c r="I10" s="4">
        <v>10894</v>
      </c>
      <c r="J10" s="4">
        <v>11005</v>
      </c>
      <c r="K10" s="4">
        <v>11115</v>
      </c>
      <c r="L10" s="4">
        <v>11628</v>
      </c>
      <c r="M10" s="4">
        <v>11635</v>
      </c>
      <c r="N10" s="4">
        <v>11256</v>
      </c>
      <c r="O10" s="1">
        <v>10637</v>
      </c>
      <c r="P10" s="3">
        <v>10696</v>
      </c>
      <c r="Q10" s="1">
        <v>10494</v>
      </c>
      <c r="R10" s="1">
        <v>9695</v>
      </c>
      <c r="S10" s="1">
        <v>9404</v>
      </c>
      <c r="T10" s="1">
        <v>9419</v>
      </c>
      <c r="U10" s="5">
        <v>11287</v>
      </c>
      <c r="V10" s="1">
        <v>12158</v>
      </c>
      <c r="W10" s="1">
        <v>12885</v>
      </c>
      <c r="X10" s="5">
        <v>226.72023073753604</v>
      </c>
      <c r="Y10" s="5">
        <v>228.98640296662546</v>
      </c>
      <c r="Z10" s="5">
        <v>239.55500618046972</v>
      </c>
      <c r="AA10" s="5">
        <v>239.69921714050267</v>
      </c>
      <c r="AB10" s="5">
        <v>231.8912237330037</v>
      </c>
      <c r="AC10" s="5">
        <v>219.13885455294601</v>
      </c>
      <c r="AD10" s="5">
        <v>220.35434693036672</v>
      </c>
      <c r="AE10" s="5">
        <v>216.1928306551298</v>
      </c>
      <c r="AF10" s="5">
        <v>199.73217964565308</v>
      </c>
      <c r="AG10" s="5">
        <v>193.73712402142561</v>
      </c>
      <c r="AH10" s="5">
        <v>194.04614750721055</v>
      </c>
      <c r="AI10" s="5">
        <f t="shared" si="0"/>
        <v>232.52987227029257</v>
      </c>
      <c r="AJ10" s="5">
        <v>250.47383601153689</v>
      </c>
      <c r="AK10" s="4">
        <v>265.45117428924596</v>
      </c>
      <c r="AL10" s="5"/>
      <c r="AM10" s="1" t="s">
        <v>11</v>
      </c>
    </row>
    <row r="11" spans="1:39" x14ac:dyDescent="0.2">
      <c r="A11" s="1" t="s">
        <v>10</v>
      </c>
      <c r="B11" s="4" t="s">
        <v>2</v>
      </c>
      <c r="C11" s="5" t="s">
        <v>2</v>
      </c>
      <c r="D11" s="4">
        <v>900</v>
      </c>
      <c r="E11" s="4">
        <v>905</v>
      </c>
      <c r="F11" s="4">
        <v>1262</v>
      </c>
      <c r="G11" s="4">
        <v>1288</v>
      </c>
      <c r="H11" s="4">
        <v>1366</v>
      </c>
      <c r="I11" s="4">
        <v>1487</v>
      </c>
      <c r="J11" s="4">
        <v>1443</v>
      </c>
      <c r="K11" s="4">
        <v>1539</v>
      </c>
      <c r="L11" s="4">
        <v>1611</v>
      </c>
      <c r="M11" s="4">
        <v>1763</v>
      </c>
      <c r="N11" s="4">
        <v>1667</v>
      </c>
      <c r="O11" s="1">
        <v>1607</v>
      </c>
      <c r="P11" s="3">
        <v>1756</v>
      </c>
      <c r="Q11" s="1">
        <v>1701</v>
      </c>
      <c r="R11" s="1">
        <v>1662</v>
      </c>
      <c r="S11" s="1">
        <v>1506</v>
      </c>
      <c r="T11" s="1">
        <v>1536</v>
      </c>
      <c r="U11" s="5">
        <v>1737</v>
      </c>
      <c r="V11" s="1">
        <v>1911</v>
      </c>
      <c r="W11" s="1">
        <v>1861</v>
      </c>
      <c r="X11" s="4" t="s">
        <v>2</v>
      </c>
      <c r="Y11" s="4" t="s">
        <v>2</v>
      </c>
      <c r="Z11" s="4" t="s">
        <v>2</v>
      </c>
      <c r="AA11" s="4" t="s">
        <v>2</v>
      </c>
      <c r="AB11" s="4" t="s">
        <v>2</v>
      </c>
      <c r="AC11" s="4" t="s">
        <v>2</v>
      </c>
      <c r="AD11" s="4" t="s">
        <v>2</v>
      </c>
      <c r="AE11" s="4" t="s">
        <v>2</v>
      </c>
      <c r="AF11" s="4" t="s">
        <v>2</v>
      </c>
      <c r="AG11" s="4" t="s">
        <v>2</v>
      </c>
      <c r="AH11" s="4" t="s">
        <v>2</v>
      </c>
      <c r="AI11" s="4" t="s">
        <v>2</v>
      </c>
      <c r="AJ11" s="4" t="s">
        <v>2</v>
      </c>
      <c r="AK11" s="4"/>
      <c r="AL11" s="5"/>
      <c r="AM11" s="1" t="s">
        <v>10</v>
      </c>
    </row>
    <row r="12" spans="1:39" x14ac:dyDescent="0.2">
      <c r="A12" s="1" t="s">
        <v>12</v>
      </c>
      <c r="B12" s="4">
        <v>391951</v>
      </c>
      <c r="C12" s="5">
        <v>459983</v>
      </c>
      <c r="D12" s="4">
        <v>507763</v>
      </c>
      <c r="E12" s="4">
        <v>515954</v>
      </c>
      <c r="F12" s="4">
        <v>479190</v>
      </c>
      <c r="G12" s="4">
        <v>447377</v>
      </c>
      <c r="H12" s="4">
        <v>463479</v>
      </c>
      <c r="I12" s="4">
        <v>457759</v>
      </c>
      <c r="J12" s="4">
        <v>444696</v>
      </c>
      <c r="K12" s="4">
        <v>403407</v>
      </c>
      <c r="L12" s="4">
        <v>395528</v>
      </c>
      <c r="M12" s="4">
        <v>416478</v>
      </c>
      <c r="N12" s="4">
        <v>449429</v>
      </c>
      <c r="O12" s="1">
        <v>465082</v>
      </c>
      <c r="P12" s="3">
        <v>442678</v>
      </c>
      <c r="Q12" s="1">
        <v>437514</v>
      </c>
      <c r="R12" s="1">
        <v>413818</v>
      </c>
      <c r="S12" s="1">
        <v>401516</v>
      </c>
      <c r="T12" s="1">
        <v>378274</v>
      </c>
      <c r="U12" s="5">
        <v>365639</v>
      </c>
      <c r="V12" s="1">
        <v>350377</v>
      </c>
      <c r="W12" s="1">
        <v>318130</v>
      </c>
      <c r="X12" s="5">
        <v>113.45703927276624</v>
      </c>
      <c r="Y12" s="5">
        <v>102.92281433138326</v>
      </c>
      <c r="Z12" s="5">
        <v>100.9126140767596</v>
      </c>
      <c r="AA12" s="5">
        <v>106.25766996384752</v>
      </c>
      <c r="AB12" s="5">
        <v>114.66458817556276</v>
      </c>
      <c r="AC12" s="5">
        <v>118.65819962189151</v>
      </c>
      <c r="AD12" s="5">
        <v>112.9421789968644</v>
      </c>
      <c r="AE12" s="5">
        <v>111.62466736913542</v>
      </c>
      <c r="AF12" s="5">
        <v>105.57901370324352</v>
      </c>
      <c r="AG12" s="5">
        <v>102.44035606491627</v>
      </c>
      <c r="AH12" s="5">
        <v>96.510533204405647</v>
      </c>
      <c r="AI12" s="5">
        <f t="shared" si="0"/>
        <v>93.286915966536625</v>
      </c>
      <c r="AJ12" s="5">
        <v>89.393061887838016</v>
      </c>
      <c r="AK12" s="4">
        <v>81.165757964643532</v>
      </c>
      <c r="AL12" s="5"/>
      <c r="AM12" s="1" t="s">
        <v>12</v>
      </c>
    </row>
    <row r="13" spans="1:39" x14ac:dyDescent="0.2">
      <c r="A13" s="1" t="s">
        <v>3</v>
      </c>
      <c r="B13" s="3">
        <v>95238</v>
      </c>
      <c r="C13" s="1">
        <v>115524</v>
      </c>
      <c r="D13" s="3">
        <v>122371</v>
      </c>
      <c r="E13" s="3">
        <v>106533</v>
      </c>
      <c r="F13" s="3">
        <v>99568</v>
      </c>
      <c r="G13" s="3">
        <v>95011</v>
      </c>
      <c r="H13" s="3">
        <v>103215</v>
      </c>
      <c r="I13" s="3">
        <v>100991</v>
      </c>
      <c r="J13" s="3">
        <v>90643</v>
      </c>
      <c r="K13" s="3">
        <v>76865</v>
      </c>
      <c r="L13" s="3">
        <v>71583</v>
      </c>
      <c r="M13" s="3">
        <v>78787</v>
      </c>
      <c r="N13" s="3">
        <v>93578</v>
      </c>
      <c r="O13" s="1">
        <v>106972</v>
      </c>
      <c r="P13" s="3">
        <v>96683</v>
      </c>
      <c r="Q13" s="1">
        <v>91732</v>
      </c>
      <c r="R13" s="1">
        <v>80930</v>
      </c>
      <c r="S13" s="1">
        <v>78955</v>
      </c>
      <c r="T13" s="1">
        <v>69637</v>
      </c>
      <c r="U13" s="5">
        <v>60136</v>
      </c>
      <c r="V13" s="1">
        <v>54922</v>
      </c>
      <c r="W13" s="1">
        <v>54868</v>
      </c>
      <c r="X13" s="5">
        <v>95.17524517524518</v>
      </c>
      <c r="Y13" s="5">
        <v>80.708330708330706</v>
      </c>
      <c r="Z13" s="5">
        <v>75.162225162225155</v>
      </c>
      <c r="AA13" s="5">
        <v>82.726432726432733</v>
      </c>
      <c r="AB13" s="5">
        <v>98.256998256998259</v>
      </c>
      <c r="AC13" s="5">
        <v>112.32071232071232</v>
      </c>
      <c r="AD13" s="5">
        <v>101.51725151725152</v>
      </c>
      <c r="AE13" s="5">
        <v>96.318696318696325</v>
      </c>
      <c r="AF13" s="5">
        <v>84.976584976584974</v>
      </c>
      <c r="AG13" s="5">
        <v>82.902832902832898</v>
      </c>
      <c r="AH13" s="5">
        <v>73.118923118923121</v>
      </c>
      <c r="AI13" s="5">
        <f t="shared" si="0"/>
        <v>63.142863142863149</v>
      </c>
      <c r="AJ13" s="5">
        <v>57.668157668157669</v>
      </c>
      <c r="AK13" s="4">
        <v>57.61145761145761</v>
      </c>
      <c r="AL13" s="5"/>
      <c r="AM13" s="1" t="s">
        <v>3</v>
      </c>
    </row>
    <row r="14" spans="1:39" x14ac:dyDescent="0.2">
      <c r="A14" s="1" t="s">
        <v>4</v>
      </c>
      <c r="B14" s="3">
        <v>108670</v>
      </c>
      <c r="C14" s="1">
        <v>145636</v>
      </c>
      <c r="D14" s="3">
        <v>168115</v>
      </c>
      <c r="E14" s="3">
        <v>175521</v>
      </c>
      <c r="F14" s="3">
        <v>193893</v>
      </c>
      <c r="G14" s="3">
        <v>182092</v>
      </c>
      <c r="H14" s="3">
        <v>187272</v>
      </c>
      <c r="I14" s="3">
        <v>186157</v>
      </c>
      <c r="J14" s="3">
        <v>182444</v>
      </c>
      <c r="K14" s="3">
        <v>168120</v>
      </c>
      <c r="L14" s="3">
        <v>165952</v>
      </c>
      <c r="M14" s="3">
        <v>175337</v>
      </c>
      <c r="N14" s="3">
        <v>188376</v>
      </c>
      <c r="O14" s="1">
        <v>185230</v>
      </c>
      <c r="P14" s="3">
        <v>189848</v>
      </c>
      <c r="Q14" s="1">
        <v>192736</v>
      </c>
      <c r="R14" s="1">
        <v>191103</v>
      </c>
      <c r="S14" s="1">
        <v>186860</v>
      </c>
      <c r="T14" s="1">
        <v>169903</v>
      </c>
      <c r="U14" s="5">
        <v>150360</v>
      </c>
      <c r="V14" s="1">
        <v>143612</v>
      </c>
      <c r="W14" s="1">
        <v>117058</v>
      </c>
      <c r="X14" s="5">
        <v>167.8881015919757</v>
      </c>
      <c r="Y14" s="5">
        <v>154.7069108309561</v>
      </c>
      <c r="Z14" s="5">
        <v>152.71188000368088</v>
      </c>
      <c r="AA14" s="5">
        <v>161.34811815588478</v>
      </c>
      <c r="AB14" s="5">
        <v>173.34682985184503</v>
      </c>
      <c r="AC14" s="5">
        <v>170.45182663108494</v>
      </c>
      <c r="AD14" s="5">
        <v>174.7013895279286</v>
      </c>
      <c r="AE14" s="5">
        <v>177.35897671850557</v>
      </c>
      <c r="AF14" s="5">
        <v>175.85626207785037</v>
      </c>
      <c r="AG14" s="5">
        <v>171.95178062022637</v>
      </c>
      <c r="AH14" s="5">
        <v>156.34765804729915</v>
      </c>
      <c r="AI14" s="5">
        <f t="shared" si="0"/>
        <v>138.36385386951321</v>
      </c>
      <c r="AJ14" s="5">
        <v>132.1542283979019</v>
      </c>
      <c r="AK14" s="4">
        <v>107.71878163246527</v>
      </c>
      <c r="AL14" s="5"/>
      <c r="AM14" s="1" t="s">
        <v>4</v>
      </c>
    </row>
    <row r="15" spans="1:39" x14ac:dyDescent="0.2">
      <c r="A15" s="1" t="s">
        <v>5</v>
      </c>
      <c r="B15" s="3">
        <v>22384</v>
      </c>
      <c r="C15" s="1">
        <v>27666</v>
      </c>
      <c r="D15" s="3">
        <v>30721</v>
      </c>
      <c r="E15" s="3">
        <v>36737</v>
      </c>
      <c r="F15" s="3">
        <v>33730</v>
      </c>
      <c r="G15" s="3">
        <v>29464</v>
      </c>
      <c r="H15" s="3">
        <f>27674+1424</f>
        <v>29098</v>
      </c>
      <c r="I15" s="3">
        <v>25146</v>
      </c>
      <c r="J15" s="3">
        <v>22299</v>
      </c>
      <c r="K15" s="3">
        <v>17614</v>
      </c>
      <c r="L15" s="3">
        <v>16712</v>
      </c>
      <c r="M15" s="3">
        <v>17754</v>
      </c>
      <c r="N15" s="3">
        <v>20131</v>
      </c>
      <c r="O15" s="1">
        <v>19840</v>
      </c>
      <c r="P15" s="3">
        <v>17102</v>
      </c>
      <c r="Q15" s="1">
        <v>14349</v>
      </c>
      <c r="R15" s="1">
        <v>10876</v>
      </c>
      <c r="S15" s="1">
        <v>9999</v>
      </c>
      <c r="T15" s="1">
        <v>8841</v>
      </c>
      <c r="U15" s="5">
        <v>8832</v>
      </c>
      <c r="V15" s="1">
        <v>8575</v>
      </c>
      <c r="W15" s="1">
        <v>7585</v>
      </c>
      <c r="X15" s="5">
        <v>99.620264474624733</v>
      </c>
      <c r="Y15" s="5">
        <v>78.690135811293786</v>
      </c>
      <c r="Z15" s="5">
        <v>74.660471765546816</v>
      </c>
      <c r="AA15" s="5">
        <v>79.315582558970689</v>
      </c>
      <c r="AB15" s="5">
        <v>89.934774839170842</v>
      </c>
      <c r="AC15" s="5">
        <v>88.634739099356679</v>
      </c>
      <c r="AD15" s="5">
        <v>76.402787705503926</v>
      </c>
      <c r="AE15" s="5">
        <v>64.103824160114371</v>
      </c>
      <c r="AF15" s="5">
        <v>48.588277340957823</v>
      </c>
      <c r="AG15" s="5">
        <v>44.670300214438882</v>
      </c>
      <c r="AH15" s="5">
        <v>39.496962115796997</v>
      </c>
      <c r="AI15" s="5">
        <f t="shared" si="0"/>
        <v>39.456754824874913</v>
      </c>
      <c r="AJ15" s="5">
        <v>38.308613295210868</v>
      </c>
      <c r="AK15" s="4">
        <v>33.885811293781273</v>
      </c>
      <c r="AL15" s="5"/>
      <c r="AM15" s="1" t="s">
        <v>5</v>
      </c>
    </row>
    <row r="16" spans="1:39" x14ac:dyDescent="0.2">
      <c r="A16" s="1" t="s">
        <v>13</v>
      </c>
      <c r="B16" s="3">
        <v>6780</v>
      </c>
      <c r="C16" s="1">
        <v>6086</v>
      </c>
      <c r="D16" s="3">
        <v>6486</v>
      </c>
      <c r="E16" s="3">
        <v>6873</v>
      </c>
      <c r="F16" s="3">
        <v>7084</v>
      </c>
      <c r="G16" s="3">
        <v>7394</v>
      </c>
      <c r="H16" s="3">
        <v>8288</v>
      </c>
      <c r="I16" s="3">
        <v>7951</v>
      </c>
      <c r="J16" s="3">
        <v>8569</v>
      </c>
      <c r="K16" s="3">
        <v>7721</v>
      </c>
      <c r="L16" s="3">
        <v>7356</v>
      </c>
      <c r="M16" s="3">
        <v>6772</v>
      </c>
      <c r="N16" s="3">
        <v>6561</v>
      </c>
      <c r="O16" s="1">
        <v>6511</v>
      </c>
      <c r="P16" s="3">
        <v>7637</v>
      </c>
      <c r="Q16" s="1">
        <v>8811</v>
      </c>
      <c r="R16" s="1">
        <v>7562</v>
      </c>
      <c r="S16" s="1">
        <v>8535</v>
      </c>
      <c r="T16" s="1">
        <v>8163</v>
      </c>
      <c r="U16" s="5">
        <v>8889</v>
      </c>
      <c r="V16" s="1">
        <v>9165</v>
      </c>
      <c r="W16" s="1">
        <v>10300</v>
      </c>
      <c r="X16" s="5">
        <v>126.38643067846607</v>
      </c>
      <c r="Y16" s="5">
        <v>113.87905604719764</v>
      </c>
      <c r="Z16" s="5">
        <v>108.49557522123894</v>
      </c>
      <c r="AA16" s="5">
        <v>99.882005899705021</v>
      </c>
      <c r="AB16" s="5">
        <v>96.769911504424783</v>
      </c>
      <c r="AC16" s="5">
        <v>96.032448377581119</v>
      </c>
      <c r="AD16" s="5">
        <v>112.64011799410029</v>
      </c>
      <c r="AE16" s="5">
        <v>129.95575221238937</v>
      </c>
      <c r="AF16" s="5">
        <v>111.53392330383481</v>
      </c>
      <c r="AG16" s="5">
        <v>125.88495575221239</v>
      </c>
      <c r="AH16" s="5">
        <v>120.39823008849558</v>
      </c>
      <c r="AI16" s="5">
        <f t="shared" si="0"/>
        <v>131.10619469026548</v>
      </c>
      <c r="AJ16" s="5">
        <v>135.17699115044249</v>
      </c>
      <c r="AK16" s="4">
        <v>151.91740412979351</v>
      </c>
      <c r="AL16" s="5"/>
      <c r="AM16" s="1" t="s">
        <v>13</v>
      </c>
    </row>
    <row r="17" spans="1:39" x14ac:dyDescent="0.2">
      <c r="A17" s="1" t="s">
        <v>6</v>
      </c>
      <c r="B17" s="3">
        <v>1275</v>
      </c>
      <c r="C17" s="1">
        <v>1049</v>
      </c>
      <c r="D17" s="3">
        <v>1125</v>
      </c>
      <c r="E17" s="3">
        <v>756</v>
      </c>
      <c r="F17" s="3">
        <v>904</v>
      </c>
      <c r="G17" s="3">
        <v>866</v>
      </c>
      <c r="H17" s="3">
        <f>767+261</f>
        <v>1028</v>
      </c>
      <c r="I17" s="3">
        <v>1073</v>
      </c>
      <c r="J17" s="3">
        <v>1042</v>
      </c>
      <c r="K17" s="3">
        <v>932</v>
      </c>
      <c r="L17" s="3">
        <v>1111</v>
      </c>
      <c r="M17" s="3">
        <v>979</v>
      </c>
      <c r="N17" s="3">
        <v>872</v>
      </c>
      <c r="O17" s="1">
        <v>801</v>
      </c>
      <c r="P17" s="3">
        <v>1087</v>
      </c>
      <c r="Q17" s="1">
        <v>1153</v>
      </c>
      <c r="R17" s="1">
        <v>1015</v>
      </c>
      <c r="S17" s="1">
        <v>1178</v>
      </c>
      <c r="T17" s="1">
        <v>1198</v>
      </c>
      <c r="U17" s="5">
        <v>965</v>
      </c>
      <c r="V17" s="1">
        <v>978</v>
      </c>
      <c r="W17" s="1">
        <v>1424</v>
      </c>
      <c r="X17" s="5">
        <v>81.725490196078425</v>
      </c>
      <c r="Y17" s="5">
        <v>73.098039215686271</v>
      </c>
      <c r="Z17" s="5">
        <v>86.745098039215691</v>
      </c>
      <c r="AA17" s="5">
        <v>76.784313725490193</v>
      </c>
      <c r="AB17" s="5">
        <v>68.392156862745097</v>
      </c>
      <c r="AC17" s="5">
        <v>62.823529411764703</v>
      </c>
      <c r="AD17" s="5">
        <v>85.254901960784309</v>
      </c>
      <c r="AE17" s="5">
        <v>90.431372549019613</v>
      </c>
      <c r="AF17" s="5">
        <v>79.607843137254903</v>
      </c>
      <c r="AG17" s="5">
        <v>92.392156862745097</v>
      </c>
      <c r="AH17" s="5">
        <v>93.960784313725483</v>
      </c>
      <c r="AI17" s="5">
        <f t="shared" si="0"/>
        <v>75.686274509803923</v>
      </c>
      <c r="AJ17" s="5">
        <v>76.705882352941174</v>
      </c>
      <c r="AK17" s="4">
        <v>111.68627450980392</v>
      </c>
      <c r="AL17" s="5"/>
      <c r="AM17" s="1" t="s">
        <v>6</v>
      </c>
    </row>
    <row r="22" spans="1:39" x14ac:dyDescent="0.2">
      <c r="X22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2:F26"/>
  <sheetViews>
    <sheetView topLeftCell="A5" workbookViewId="0">
      <selection activeCell="E25" sqref="E25"/>
    </sheetView>
  </sheetViews>
  <sheetFormatPr defaultRowHeight="12" x14ac:dyDescent="0.15"/>
  <cols>
    <col min="1" max="1" width="32.125" customWidth="1"/>
  </cols>
  <sheetData>
    <row r="2" spans="1:6" ht="15" x14ac:dyDescent="0.25">
      <c r="B2" s="7" t="s">
        <v>14</v>
      </c>
      <c r="C2" s="7" t="s">
        <v>16</v>
      </c>
      <c r="D2" s="7"/>
      <c r="E2">
        <v>2017</v>
      </c>
      <c r="F2">
        <v>2018</v>
      </c>
    </row>
    <row r="3" spans="1:6" ht="15" x14ac:dyDescent="0.25">
      <c r="A3" s="7" t="s">
        <v>17</v>
      </c>
      <c r="B3" s="8">
        <v>393437</v>
      </c>
      <c r="C3" s="8">
        <v>363542</v>
      </c>
    </row>
    <row r="4" spans="1:6" ht="15" x14ac:dyDescent="0.25">
      <c r="A4" s="7" t="s">
        <v>18</v>
      </c>
      <c r="B4" s="8">
        <v>6869</v>
      </c>
      <c r="C4" s="8">
        <v>7256</v>
      </c>
    </row>
    <row r="5" spans="1:6" ht="15" x14ac:dyDescent="0.25">
      <c r="A5" s="7" t="s">
        <v>19</v>
      </c>
      <c r="B5" s="8">
        <v>944</v>
      </c>
      <c r="C5" s="8">
        <v>1079</v>
      </c>
    </row>
    <row r="6" spans="1:6" ht="15" x14ac:dyDescent="0.25">
      <c r="A6" s="7" t="s">
        <v>9</v>
      </c>
      <c r="B6" s="8">
        <v>27026</v>
      </c>
      <c r="C6" s="8">
        <v>27856</v>
      </c>
    </row>
    <row r="7" spans="1:6" ht="15" x14ac:dyDescent="0.25">
      <c r="A7" s="7" t="s">
        <v>20</v>
      </c>
      <c r="B7" s="8">
        <v>10247</v>
      </c>
      <c r="C7" s="8">
        <v>11024</v>
      </c>
      <c r="E7">
        <f>SUM(B7:B12)</f>
        <v>12158</v>
      </c>
      <c r="F7">
        <f>SUM(C7:C12)</f>
        <v>12885</v>
      </c>
    </row>
    <row r="8" spans="1:6" ht="15" x14ac:dyDescent="0.25">
      <c r="A8" s="7" t="s">
        <v>21</v>
      </c>
      <c r="B8" s="8">
        <v>1891</v>
      </c>
      <c r="C8" s="8">
        <v>1847</v>
      </c>
    </row>
    <row r="9" spans="1:6" ht="15" x14ac:dyDescent="0.25">
      <c r="A9" s="7" t="s">
        <v>22</v>
      </c>
      <c r="B9" s="8">
        <v>20</v>
      </c>
      <c r="C9" s="8">
        <v>14</v>
      </c>
      <c r="E9">
        <f>+B8+B9</f>
        <v>1911</v>
      </c>
      <c r="F9">
        <f>+C8+C9</f>
        <v>1861</v>
      </c>
    </row>
    <row r="10" spans="1:6" ht="15" x14ac:dyDescent="0.25">
      <c r="A10" s="7" t="s">
        <v>23</v>
      </c>
      <c r="B10" s="8">
        <v>0</v>
      </c>
      <c r="C10" s="8">
        <v>0</v>
      </c>
    </row>
    <row r="11" spans="1:6" ht="15" x14ac:dyDescent="0.25">
      <c r="A11" s="7" t="s">
        <v>24</v>
      </c>
      <c r="B11" s="8">
        <v>0</v>
      </c>
      <c r="C11" s="8">
        <v>0</v>
      </c>
    </row>
    <row r="12" spans="1:6" ht="15" x14ac:dyDescent="0.25">
      <c r="A12" s="7" t="s">
        <v>25</v>
      </c>
      <c r="B12" s="8">
        <v>0</v>
      </c>
      <c r="C12" s="8">
        <v>0</v>
      </c>
    </row>
    <row r="13" spans="1:6" ht="15" x14ac:dyDescent="0.25">
      <c r="A13" s="7" t="s">
        <v>12</v>
      </c>
      <c r="B13" s="8">
        <v>350377</v>
      </c>
      <c r="C13" s="8">
        <v>318130</v>
      </c>
    </row>
    <row r="14" spans="1:6" ht="15" x14ac:dyDescent="0.25">
      <c r="A14" s="7" t="s">
        <v>26</v>
      </c>
      <c r="B14" s="8">
        <v>13863</v>
      </c>
      <c r="C14" s="8">
        <v>14318</v>
      </c>
      <c r="E14">
        <f>SUM(B14:B16)</f>
        <v>54922</v>
      </c>
      <c r="F14">
        <f>SUM(C14:C16)</f>
        <v>54868</v>
      </c>
    </row>
    <row r="15" spans="1:6" ht="15" x14ac:dyDescent="0.25">
      <c r="A15" s="7" t="s">
        <v>27</v>
      </c>
      <c r="B15" s="8">
        <v>29147</v>
      </c>
      <c r="C15" s="8">
        <v>29015</v>
      </c>
    </row>
    <row r="16" spans="1:6" ht="15" x14ac:dyDescent="0.25">
      <c r="A16" s="7" t="s">
        <v>28</v>
      </c>
      <c r="B16" s="8">
        <v>11912</v>
      </c>
      <c r="C16" s="8">
        <v>11535</v>
      </c>
    </row>
    <row r="17" spans="1:6" ht="15" x14ac:dyDescent="0.25">
      <c r="A17" s="7" t="s">
        <v>29</v>
      </c>
      <c r="B17" s="8">
        <v>23989</v>
      </c>
      <c r="C17" s="8">
        <v>23485</v>
      </c>
      <c r="E17">
        <f>SUM(B17:B19)</f>
        <v>143612</v>
      </c>
      <c r="F17">
        <f>SUM(C17:C19)</f>
        <v>117058</v>
      </c>
    </row>
    <row r="18" spans="1:6" ht="15" x14ac:dyDescent="0.25">
      <c r="A18" s="7" t="s">
        <v>30</v>
      </c>
      <c r="B18" s="8">
        <v>18404</v>
      </c>
      <c r="C18" s="8">
        <v>18187</v>
      </c>
    </row>
    <row r="19" spans="1:6" ht="15" x14ac:dyDescent="0.25">
      <c r="A19" s="7" t="s">
        <v>31</v>
      </c>
      <c r="B19" s="8">
        <v>101219</v>
      </c>
      <c r="C19" s="8">
        <v>75386</v>
      </c>
    </row>
    <row r="20" spans="1:6" ht="15" x14ac:dyDescent="0.25">
      <c r="A20" s="7" t="s">
        <v>32</v>
      </c>
      <c r="B20" s="8">
        <v>8575</v>
      </c>
      <c r="C20" s="8">
        <v>7585</v>
      </c>
    </row>
    <row r="21" spans="1:6" ht="15" x14ac:dyDescent="0.25">
      <c r="A21" s="7" t="s">
        <v>33</v>
      </c>
      <c r="B21" s="8">
        <v>1011</v>
      </c>
      <c r="C21" s="8">
        <v>878</v>
      </c>
    </row>
    <row r="22" spans="1:6" ht="15" x14ac:dyDescent="0.25">
      <c r="A22" s="7" t="s">
        <v>34</v>
      </c>
      <c r="B22" s="8">
        <v>48141</v>
      </c>
      <c r="C22" s="8">
        <v>46521</v>
      </c>
    </row>
    <row r="23" spans="1:6" ht="15" x14ac:dyDescent="0.25">
      <c r="A23" s="7" t="s">
        <v>35</v>
      </c>
      <c r="B23" s="8">
        <v>6430</v>
      </c>
      <c r="C23" s="8">
        <v>6620</v>
      </c>
    </row>
    <row r="24" spans="1:6" ht="15" x14ac:dyDescent="0.25">
      <c r="A24" s="7" t="s">
        <v>36</v>
      </c>
      <c r="B24" s="8">
        <v>9165</v>
      </c>
      <c r="C24" s="8">
        <v>10300</v>
      </c>
    </row>
    <row r="25" spans="1:6" ht="15" x14ac:dyDescent="0.25">
      <c r="A25" s="7" t="s">
        <v>37</v>
      </c>
      <c r="B25" s="8">
        <v>883</v>
      </c>
      <c r="C25" s="8">
        <v>1259</v>
      </c>
    </row>
    <row r="26" spans="1:6" ht="15" x14ac:dyDescent="0.25">
      <c r="A26" s="7" t="s">
        <v>38</v>
      </c>
      <c r="B26" s="8">
        <v>95</v>
      </c>
      <c r="C26" s="8">
        <v>165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5-2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2018-06-10T04:35:05Z</cp:lastPrinted>
  <dcterms:created xsi:type="dcterms:W3CDTF">1998-04-20T13:13:20Z</dcterms:created>
  <dcterms:modified xsi:type="dcterms:W3CDTF">2019-08-23T09:08:04Z</dcterms:modified>
</cp:coreProperties>
</file>